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sd11-my.sharepoint.com/personal/tony_farmer_harriscountyesd11_gov/Documents/Documents/Transparency Stars/Finance/Website Files/"/>
    </mc:Choice>
  </mc:AlternateContent>
  <xr:revisionPtr revIDLastSave="0" documentId="8_{E2A7B3F2-8C73-4922-A804-CBECED297420}" xr6:coauthVersionLast="47" xr6:coauthVersionMax="47" xr10:uidLastSave="{00000000-0000-0000-0000-000000000000}"/>
  <bookViews>
    <workbookView xWindow="-20595" yWindow="105" windowWidth="20415" windowHeight="20985" xr2:uid="{67CD200F-E2D2-47DE-958A-63D536B24C9A}"/>
  </bookViews>
  <sheets>
    <sheet name="202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9" i="2" l="1"/>
  <c r="E100" i="2"/>
  <c r="E55" i="2"/>
  <c r="E27" i="2"/>
  <c r="E12" i="2"/>
  <c r="E9" i="2"/>
  <c r="E101" i="2" l="1"/>
  <c r="E13" i="2"/>
  <c r="E102" i="2" s="1"/>
  <c r="E108" i="2" s="1"/>
</calcChain>
</file>

<file path=xl/sharedStrings.xml><?xml version="1.0" encoding="utf-8"?>
<sst xmlns="http://schemas.openxmlformats.org/spreadsheetml/2006/main" count="107" uniqueCount="104">
  <si>
    <t>GENERAL ADMINISTRATION</t>
  </si>
  <si>
    <t>Harris County Emergency Services District No. 11</t>
  </si>
  <si>
    <t>Operating Budget 2022</t>
  </si>
  <si>
    <t>REVENUE</t>
  </si>
  <si>
    <t>TOWING</t>
  </si>
  <si>
    <t>OCCUPANCY</t>
  </si>
  <si>
    <t>SUPPLIES</t>
  </si>
  <si>
    <t>SUPPLIES:MEDICATIONS</t>
  </si>
  <si>
    <t>TIRES</t>
  </si>
  <si>
    <t>TRAVEL</t>
  </si>
  <si>
    <t>LEGAL-PIA</t>
  </si>
  <si>
    <t>LEGAL-ELECTION</t>
  </si>
  <si>
    <t>LEGAL-EXTRAS</t>
  </si>
  <si>
    <t>TELEPHONE</t>
  </si>
  <si>
    <t>TRAINING-EQUIPMENT</t>
  </si>
  <si>
    <t>CONFERENCE-TRAVEL</t>
  </si>
  <si>
    <t>TRAVEL-ADMIN-LODGING</t>
  </si>
  <si>
    <t>TRAVEL-ADMIN-MEALS</t>
  </si>
  <si>
    <t>MISCELLANEOUS</t>
  </si>
  <si>
    <t>DEPRECIATION</t>
  </si>
  <si>
    <t>EBITDA</t>
  </si>
  <si>
    <t>GROSS BILLINGS:MAIN</t>
  </si>
  <si>
    <t>BILLING ADJUSTMENTS</t>
  </si>
  <si>
    <t>ESTIMATED BAD DEBTS</t>
  </si>
  <si>
    <t>PROPERTY TAXES</t>
  </si>
  <si>
    <t>CONTRACT REVENUE</t>
  </si>
  <si>
    <t>TOTAL REVENUE</t>
  </si>
  <si>
    <t/>
  </si>
  <si>
    <t>SALARIES - ADMINISTRATION</t>
  </si>
  <si>
    <t>SALARIES - REGULAR</t>
  </si>
  <si>
    <t>SALARIES - OT/EVENTS/OOT</t>
  </si>
  <si>
    <t>COMMISSIONER FEES/EXPENSES</t>
  </si>
  <si>
    <t>EMPLOYEE BENEFITS-PAID LEAVE</t>
  </si>
  <si>
    <t>EMPLOYEE BENEFITS-INSURANCE</t>
  </si>
  <si>
    <t>EMPLOYEE BENEFITS-PENSION</t>
  </si>
  <si>
    <t>EMPLOYEE BENEFITS-OTHER</t>
  </si>
  <si>
    <t>PAYROLL TAXES - FICA/MED.</t>
  </si>
  <si>
    <t>PAYROLL TAXES - SUTA</t>
  </si>
  <si>
    <t>WORKMANS COMP INSURANCE</t>
  </si>
  <si>
    <t>TOTAL EMPLOYEE COST</t>
  </si>
  <si>
    <t>GAS &amp; OIL</t>
  </si>
  <si>
    <t>LAUNDRY &amp; LINEN</t>
  </si>
  <si>
    <t>MAINTENANCE - COMM EQUIPMENT</t>
  </si>
  <si>
    <t>MAINTENANCE - FACILITY</t>
  </si>
  <si>
    <t>MAINTENANCE - MED EQUIPMENT</t>
  </si>
  <si>
    <t>MAINT VEH - PREVENTIVE</t>
  </si>
  <si>
    <t>MAINT VEH - UNSCHEDULED</t>
  </si>
  <si>
    <t>MAINT VEH - ACCIDENT REPAIR</t>
  </si>
  <si>
    <t>TRAFFICE PRE-EMPTION</t>
  </si>
  <si>
    <t>SUPPLIES - DISPOSABLE MEDICAL</t>
  </si>
  <si>
    <t>SUPPLIES-DISP OXYGEN</t>
  </si>
  <si>
    <t>SUPPLIES:DURABLE MEDICAL</t>
  </si>
  <si>
    <t>TOLL ROAD FEES</t>
  </si>
  <si>
    <t>UNIFORMS - NEW HIRES</t>
  </si>
  <si>
    <t>UTILITIES - SUBSTATIONS</t>
  </si>
  <si>
    <t>UTILITIES ELECTRIC - ADMIN</t>
  </si>
  <si>
    <t>UTILITIES - CABLE TV</t>
  </si>
  <si>
    <t>UTILITIES - GAS</t>
  </si>
  <si>
    <t>UTILITIES - WATER/SEWER</t>
  </si>
  <si>
    <t>TOTAL DIRECT COST</t>
  </si>
  <si>
    <t>AUDITING FEES</t>
  </si>
  <si>
    <t>COLLECTION EXPENSE</t>
  </si>
  <si>
    <t>CONTRACT REPAIRS</t>
  </si>
  <si>
    <t>EMPLOYEE EXPENSE</t>
  </si>
  <si>
    <t>EMPLOYEE EXP - PRE-EMPLOYMENT</t>
  </si>
  <si>
    <t>EMPLOYEE EXP - RETURN TO WORK</t>
  </si>
  <si>
    <t>EMPLOYEE EXP - FOR CAUSE</t>
  </si>
  <si>
    <t>EMPLOYEE EXP - FIRST AID</t>
  </si>
  <si>
    <t>EQUIPMENT - LEASE/RENTAL</t>
  </si>
  <si>
    <t>INSURANCE - LIABILITY</t>
  </si>
  <si>
    <t>INSURANCE - PROPERTY</t>
  </si>
  <si>
    <t>INSURANCE - VEHICLES</t>
  </si>
  <si>
    <t>INTEREST EXPENSE</t>
  </si>
  <si>
    <t>LEGAL-BASIC SERVICES/GENERAL</t>
  </si>
  <si>
    <t>LEGAL-CONTRACTS/SPECIAL PROJECTS</t>
  </si>
  <si>
    <t>LEGAL FEES - DELINGQUENT TAX COLLECTIONS</t>
  </si>
  <si>
    <t>ELECTION COSTS (EXCEPT LEGAL)</t>
  </si>
  <si>
    <t>MAINT COMPUTER-CONNECTIVITY</t>
  </si>
  <si>
    <t>MAINT COMPUTER-PARTS</t>
  </si>
  <si>
    <t>WEB SOFTWARE ACCESS FEES</t>
  </si>
  <si>
    <t>MONTHLY SOFTWARE AGREEMENTS</t>
  </si>
  <si>
    <t>MAINTENANCE - SOFTWARE</t>
  </si>
  <si>
    <t>OFFICE EQUIPMENT</t>
  </si>
  <si>
    <t>POSTAGE AND SHIPPING</t>
  </si>
  <si>
    <t>OVERNIGHT DELIVERY</t>
  </si>
  <si>
    <t>MEDICAL DIRECTOR</t>
  </si>
  <si>
    <t>PROFESSIONAL FEES</t>
  </si>
  <si>
    <t>SERVICE CHARGES</t>
  </si>
  <si>
    <t>CELL PHONES</t>
  </si>
  <si>
    <t>CONFERENCE-TUITION FEES</t>
  </si>
  <si>
    <t>TRAVEL-ADMIN-AIR FARE/MILEAGE</t>
  </si>
  <si>
    <t>MEAL AND ENTERTAINME:MAIN</t>
  </si>
  <si>
    <t>TOTAL GENERAL ADMINISTRATION</t>
  </si>
  <si>
    <t>TOTAL EXPENSES</t>
  </si>
  <si>
    <t>NET INCOME FROM OPERATIONS</t>
  </si>
  <si>
    <t>TOTAL DEPRECIATION AND AMORTIZATION</t>
  </si>
  <si>
    <t>TOTAL OTHER INCOME AND EXPENSE</t>
  </si>
  <si>
    <t>EARNINGS BEFORE INCOME TAX</t>
  </si>
  <si>
    <t>NET PATIENT REVENUE</t>
  </si>
  <si>
    <t>OTHER REVENUE</t>
  </si>
  <si>
    <t>EMPLOYEE COSTS</t>
  </si>
  <si>
    <t>DIRECT COSTS</t>
  </si>
  <si>
    <t>LICENSE: MAIN</t>
  </si>
  <si>
    <t>DEPRECIATION &amp; AMORTIZATION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</si>
</sst>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164" fontId="0" fillId="0" borderId="2" xfId="1" applyNumberFormat="1" applyFont="1" applyBorder="1"/>
    <xf numFmtId="0" fontId="2" fillId="0" borderId="0" xfId="0" applyFont="1"/>
    <xf numFmtId="164" fontId="0" fillId="0" borderId="0" xfId="1" applyNumberFormat="1" applyFont="1" applyBorder="1"/>
    <xf numFmtId="0" fontId="4" fillId="0" borderId="0" xfId="0" applyFont="1"/>
    <xf numFmtId="0" fontId="5" fillId="0" borderId="0" xfId="0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AA970-693E-4C5D-94E9-19F73D7BA8CB}">
  <dimension ref="A1:F122"/>
  <sheetViews>
    <sheetView tabSelected="1" workbookViewId="0">
      <selection activeCell="A4" sqref="A4"/>
    </sheetView>
  </sheetViews>
  <sheetFormatPr defaultRowHeight="15" x14ac:dyDescent="0.25"/>
  <cols>
    <col min="1" max="1" width="41.7109375" bestFit="1" customWidth="1"/>
    <col min="5" max="5" width="12.28515625" style="1" bestFit="1" customWidth="1"/>
    <col min="6" max="6" width="11.28515625" bestFit="1" customWidth="1"/>
  </cols>
  <sheetData>
    <row r="1" spans="1:5" ht="15.75" x14ac:dyDescent="0.25">
      <c r="A1" s="7" t="s">
        <v>1</v>
      </c>
    </row>
    <row r="2" spans="1:5" x14ac:dyDescent="0.25">
      <c r="A2" s="4" t="s">
        <v>2</v>
      </c>
    </row>
    <row r="5" spans="1:5" x14ac:dyDescent="0.25">
      <c r="A5" s="6" t="s">
        <v>3</v>
      </c>
    </row>
    <row r="6" spans="1:5" x14ac:dyDescent="0.25">
      <c r="A6" t="s">
        <v>21</v>
      </c>
      <c r="E6" s="1">
        <v>87082977</v>
      </c>
    </row>
    <row r="7" spans="1:5" x14ac:dyDescent="0.25">
      <c r="A7" t="s">
        <v>22</v>
      </c>
      <c r="E7" s="1">
        <v>-47066307</v>
      </c>
    </row>
    <row r="8" spans="1:5" x14ac:dyDescent="0.25">
      <c r="A8" t="s">
        <v>23</v>
      </c>
      <c r="E8" s="1">
        <v>-20171274</v>
      </c>
    </row>
    <row r="9" spans="1:5" ht="18" customHeight="1" x14ac:dyDescent="0.25">
      <c r="A9" t="s">
        <v>98</v>
      </c>
      <c r="E9" s="2">
        <f>SUM(E6:E8)</f>
        <v>19845396</v>
      </c>
    </row>
    <row r="10" spans="1:5" x14ac:dyDescent="0.25">
      <c r="A10" t="s">
        <v>24</v>
      </c>
      <c r="E10" s="1">
        <v>18949492</v>
      </c>
    </row>
    <row r="11" spans="1:5" x14ac:dyDescent="0.25">
      <c r="A11" t="s">
        <v>25</v>
      </c>
      <c r="E11" s="1">
        <v>36000</v>
      </c>
    </row>
    <row r="12" spans="1:5" x14ac:dyDescent="0.25">
      <c r="A12" t="s">
        <v>99</v>
      </c>
      <c r="E12" s="1">
        <f>39004344-38830888</f>
        <v>173456</v>
      </c>
    </row>
    <row r="13" spans="1:5" ht="18" customHeight="1" x14ac:dyDescent="0.25">
      <c r="A13" t="s">
        <v>26</v>
      </c>
      <c r="E13" s="2">
        <f>SUM(E9:E12)</f>
        <v>39004344</v>
      </c>
    </row>
    <row r="14" spans="1:5" x14ac:dyDescent="0.25">
      <c r="E14" s="5"/>
    </row>
    <row r="15" spans="1:5" x14ac:dyDescent="0.25">
      <c r="A15" s="6" t="s">
        <v>100</v>
      </c>
    </row>
    <row r="16" spans="1:5" x14ac:dyDescent="0.25">
      <c r="A16" t="s">
        <v>28</v>
      </c>
      <c r="E16" s="1">
        <v>-3427642</v>
      </c>
    </row>
    <row r="17" spans="1:5" x14ac:dyDescent="0.25">
      <c r="A17" t="s">
        <v>29</v>
      </c>
      <c r="E17" s="1">
        <v>-13026301</v>
      </c>
    </row>
    <row r="18" spans="1:5" x14ac:dyDescent="0.25">
      <c r="A18" t="s">
        <v>30</v>
      </c>
      <c r="E18" s="1">
        <v>-2216749</v>
      </c>
    </row>
    <row r="19" spans="1:5" x14ac:dyDescent="0.25">
      <c r="A19" t="s">
        <v>31</v>
      </c>
      <c r="E19" s="1">
        <v>-14400</v>
      </c>
    </row>
    <row r="20" spans="1:5" x14ac:dyDescent="0.25">
      <c r="A20" t="s">
        <v>32</v>
      </c>
      <c r="E20" s="1">
        <v>-1196543</v>
      </c>
    </row>
    <row r="21" spans="1:5" x14ac:dyDescent="0.25">
      <c r="A21" t="s">
        <v>33</v>
      </c>
      <c r="E21" s="1">
        <v>-3595805</v>
      </c>
    </row>
    <row r="22" spans="1:5" x14ac:dyDescent="0.25">
      <c r="A22" t="s">
        <v>34</v>
      </c>
      <c r="E22" s="1">
        <v>-1772502</v>
      </c>
    </row>
    <row r="23" spans="1:5" x14ac:dyDescent="0.25">
      <c r="A23" t="s">
        <v>35</v>
      </c>
      <c r="E23" s="1">
        <v>-70924</v>
      </c>
    </row>
    <row r="24" spans="1:5" x14ac:dyDescent="0.25">
      <c r="A24" t="s">
        <v>36</v>
      </c>
      <c r="E24" s="1">
        <v>-1472894</v>
      </c>
    </row>
    <row r="25" spans="1:5" x14ac:dyDescent="0.25">
      <c r="A25" t="s">
        <v>37</v>
      </c>
      <c r="E25" s="1">
        <v>-47508</v>
      </c>
    </row>
    <row r="26" spans="1:5" x14ac:dyDescent="0.25">
      <c r="A26" t="s">
        <v>38</v>
      </c>
      <c r="E26" s="1">
        <v>-452477</v>
      </c>
    </row>
    <row r="27" spans="1:5" ht="18" customHeight="1" x14ac:dyDescent="0.25">
      <c r="A27" t="s">
        <v>39</v>
      </c>
      <c r="E27" s="2">
        <f>SUM(E16:E26)</f>
        <v>-27293745</v>
      </c>
    </row>
    <row r="28" spans="1:5" x14ac:dyDescent="0.25">
      <c r="A28" t="s">
        <v>27</v>
      </c>
    </row>
    <row r="29" spans="1:5" x14ac:dyDescent="0.25">
      <c r="A29" s="6" t="s">
        <v>101</v>
      </c>
    </row>
    <row r="30" spans="1:5" x14ac:dyDescent="0.25">
      <c r="A30" t="s">
        <v>40</v>
      </c>
      <c r="E30" s="1">
        <v>-612454</v>
      </c>
    </row>
    <row r="31" spans="1:5" x14ac:dyDescent="0.25">
      <c r="A31" t="s">
        <v>41</v>
      </c>
      <c r="E31" s="1">
        <v>-283446</v>
      </c>
    </row>
    <row r="32" spans="1:5" x14ac:dyDescent="0.25">
      <c r="A32" t="s">
        <v>102</v>
      </c>
      <c r="E32" s="1">
        <v>-2500</v>
      </c>
    </row>
    <row r="33" spans="1:5" x14ac:dyDescent="0.25">
      <c r="A33" t="s">
        <v>42</v>
      </c>
      <c r="E33" s="1">
        <v>-21820</v>
      </c>
    </row>
    <row r="34" spans="1:5" x14ac:dyDescent="0.25">
      <c r="A34" t="s">
        <v>43</v>
      </c>
      <c r="E34" s="1">
        <v>-226588</v>
      </c>
    </row>
    <row r="35" spans="1:5" x14ac:dyDescent="0.25">
      <c r="A35" t="s">
        <v>44</v>
      </c>
      <c r="E35" s="1">
        <v>-83140</v>
      </c>
    </row>
    <row r="36" spans="1:5" x14ac:dyDescent="0.25">
      <c r="A36" t="s">
        <v>45</v>
      </c>
      <c r="E36" s="1">
        <v>-150480</v>
      </c>
    </row>
    <row r="37" spans="1:5" x14ac:dyDescent="0.25">
      <c r="A37" t="s">
        <v>46</v>
      </c>
      <c r="E37" s="1">
        <v>-75240</v>
      </c>
    </row>
    <row r="38" spans="1:5" x14ac:dyDescent="0.25">
      <c r="A38" t="s">
        <v>47</v>
      </c>
      <c r="E38" s="1">
        <v>-23548</v>
      </c>
    </row>
    <row r="39" spans="1:5" x14ac:dyDescent="0.25">
      <c r="A39" t="s">
        <v>4</v>
      </c>
      <c r="E39" s="1">
        <v>-6772</v>
      </c>
    </row>
    <row r="40" spans="1:5" x14ac:dyDescent="0.25">
      <c r="A40" t="s">
        <v>5</v>
      </c>
      <c r="E40" s="1">
        <v>-114798</v>
      </c>
    </row>
    <row r="41" spans="1:5" x14ac:dyDescent="0.25">
      <c r="A41" t="s">
        <v>48</v>
      </c>
      <c r="E41" s="1">
        <v>-350000</v>
      </c>
    </row>
    <row r="42" spans="1:5" x14ac:dyDescent="0.25">
      <c r="A42" t="s">
        <v>49</v>
      </c>
      <c r="E42" s="1">
        <v>-564300</v>
      </c>
    </row>
    <row r="43" spans="1:5" x14ac:dyDescent="0.25">
      <c r="A43" t="s">
        <v>50</v>
      </c>
      <c r="E43" s="1">
        <v>-47025</v>
      </c>
    </row>
    <row r="44" spans="1:5" x14ac:dyDescent="0.25">
      <c r="A44" t="s">
        <v>7</v>
      </c>
      <c r="E44" s="1">
        <v>-225720</v>
      </c>
    </row>
    <row r="45" spans="1:5" x14ac:dyDescent="0.25">
      <c r="A45" t="s">
        <v>51</v>
      </c>
      <c r="E45" s="1">
        <v>-103455</v>
      </c>
    </row>
    <row r="46" spans="1:5" x14ac:dyDescent="0.25">
      <c r="A46" t="s">
        <v>8</v>
      </c>
      <c r="E46" s="1">
        <v>-70726</v>
      </c>
    </row>
    <row r="47" spans="1:5" x14ac:dyDescent="0.25">
      <c r="A47" t="s">
        <v>9</v>
      </c>
      <c r="E47" s="1">
        <v>-9740</v>
      </c>
    </row>
    <row r="48" spans="1:5" x14ac:dyDescent="0.25">
      <c r="A48" t="s">
        <v>52</v>
      </c>
      <c r="E48" s="1">
        <v>-5887</v>
      </c>
    </row>
    <row r="49" spans="1:5" x14ac:dyDescent="0.25">
      <c r="A49" t="s">
        <v>53</v>
      </c>
      <c r="E49" s="1">
        <v>-44980</v>
      </c>
    </row>
    <row r="50" spans="1:5" x14ac:dyDescent="0.25">
      <c r="A50" t="s">
        <v>54</v>
      </c>
      <c r="E50" s="1">
        <v>-68761</v>
      </c>
    </row>
    <row r="51" spans="1:5" x14ac:dyDescent="0.25">
      <c r="A51" t="s">
        <v>55</v>
      </c>
      <c r="E51" s="1">
        <v>-33688</v>
      </c>
    </row>
    <row r="52" spans="1:5" x14ac:dyDescent="0.25">
      <c r="A52" t="s">
        <v>56</v>
      </c>
      <c r="E52" s="1">
        <v>-3827</v>
      </c>
    </row>
    <row r="53" spans="1:5" x14ac:dyDescent="0.25">
      <c r="A53" t="s">
        <v>57</v>
      </c>
      <c r="E53" s="1">
        <v>-11229</v>
      </c>
    </row>
    <row r="54" spans="1:5" x14ac:dyDescent="0.25">
      <c r="A54" t="s">
        <v>58</v>
      </c>
      <c r="E54" s="1">
        <v>-11229</v>
      </c>
    </row>
    <row r="55" spans="1:5" ht="18" customHeight="1" x14ac:dyDescent="0.25">
      <c r="A55" t="s">
        <v>59</v>
      </c>
      <c r="E55" s="2">
        <f>SUM(E30:E54)</f>
        <v>-3151353</v>
      </c>
    </row>
    <row r="56" spans="1:5" x14ac:dyDescent="0.25">
      <c r="A56" t="s">
        <v>27</v>
      </c>
    </row>
    <row r="57" spans="1:5" x14ac:dyDescent="0.25">
      <c r="A57" s="6" t="s">
        <v>0</v>
      </c>
    </row>
    <row r="58" spans="1:5" x14ac:dyDescent="0.25">
      <c r="A58" t="s">
        <v>60</v>
      </c>
      <c r="E58" s="1">
        <v>-30000</v>
      </c>
    </row>
    <row r="59" spans="1:5" x14ac:dyDescent="0.25">
      <c r="A59" t="s">
        <v>61</v>
      </c>
      <c r="E59" s="1">
        <v>-460882</v>
      </c>
    </row>
    <row r="60" spans="1:5" x14ac:dyDescent="0.25">
      <c r="A60" t="s">
        <v>62</v>
      </c>
      <c r="E60" s="1">
        <v>-29435</v>
      </c>
    </row>
    <row r="61" spans="1:5" x14ac:dyDescent="0.25">
      <c r="A61" t="s">
        <v>63</v>
      </c>
      <c r="E61" s="1">
        <v>-15895</v>
      </c>
    </row>
    <row r="62" spans="1:5" x14ac:dyDescent="0.25">
      <c r="A62" t="s">
        <v>64</v>
      </c>
      <c r="E62" s="1">
        <v>-29276</v>
      </c>
    </row>
    <row r="63" spans="1:5" x14ac:dyDescent="0.25">
      <c r="A63" t="s">
        <v>65</v>
      </c>
      <c r="E63" s="1">
        <v>-3238</v>
      </c>
    </row>
    <row r="64" spans="1:5" x14ac:dyDescent="0.25">
      <c r="A64" t="s">
        <v>66</v>
      </c>
      <c r="E64" s="1">
        <v>-63238</v>
      </c>
    </row>
    <row r="65" spans="1:5" x14ac:dyDescent="0.25">
      <c r="A65" t="s">
        <v>67</v>
      </c>
      <c r="E65" s="1">
        <v>-5887</v>
      </c>
    </row>
    <row r="66" spans="1:5" x14ac:dyDescent="0.25">
      <c r="A66" t="s">
        <v>68</v>
      </c>
      <c r="E66" s="1">
        <v>-7141</v>
      </c>
    </row>
    <row r="67" spans="1:5" x14ac:dyDescent="0.25">
      <c r="A67" t="s">
        <v>69</v>
      </c>
      <c r="E67" s="1">
        <v>-322984</v>
      </c>
    </row>
    <row r="68" spans="1:5" x14ac:dyDescent="0.25">
      <c r="A68" t="s">
        <v>70</v>
      </c>
      <c r="E68" s="1">
        <v>-121725</v>
      </c>
    </row>
    <row r="69" spans="1:5" x14ac:dyDescent="0.25">
      <c r="A69" t="s">
        <v>71</v>
      </c>
      <c r="E69" s="1">
        <v>-233962</v>
      </c>
    </row>
    <row r="70" spans="1:5" x14ac:dyDescent="0.25">
      <c r="A70" t="s">
        <v>72</v>
      </c>
      <c r="E70" s="1">
        <v>-1106315</v>
      </c>
    </row>
    <row r="71" spans="1:5" x14ac:dyDescent="0.25">
      <c r="A71" t="s">
        <v>73</v>
      </c>
      <c r="E71" s="1">
        <v>-64500</v>
      </c>
    </row>
    <row r="72" spans="1:5" x14ac:dyDescent="0.25">
      <c r="A72" t="s">
        <v>10</v>
      </c>
      <c r="E72" s="1">
        <v>-25000</v>
      </c>
    </row>
    <row r="73" spans="1:5" x14ac:dyDescent="0.25">
      <c r="A73" t="s">
        <v>11</v>
      </c>
      <c r="E73" s="1">
        <v>-200000</v>
      </c>
    </row>
    <row r="74" spans="1:5" x14ac:dyDescent="0.25">
      <c r="A74" t="s">
        <v>12</v>
      </c>
      <c r="E74" s="1">
        <v>-100000</v>
      </c>
    </row>
    <row r="75" spans="1:5" x14ac:dyDescent="0.25">
      <c r="A75" t="s">
        <v>74</v>
      </c>
      <c r="E75" s="1">
        <v>-50000</v>
      </c>
    </row>
    <row r="76" spans="1:5" x14ac:dyDescent="0.25">
      <c r="A76" t="s">
        <v>75</v>
      </c>
      <c r="E76" s="1">
        <v>-312127</v>
      </c>
    </row>
    <row r="77" spans="1:5" x14ac:dyDescent="0.25">
      <c r="A77" t="s">
        <v>76</v>
      </c>
      <c r="E77" s="1">
        <v>-200000</v>
      </c>
    </row>
    <row r="78" spans="1:5" x14ac:dyDescent="0.25">
      <c r="A78" t="s">
        <v>77</v>
      </c>
      <c r="E78" s="1">
        <v>-108960</v>
      </c>
    </row>
    <row r="79" spans="1:5" x14ac:dyDescent="0.25">
      <c r="A79" t="s">
        <v>78</v>
      </c>
      <c r="E79" s="1">
        <v>-29810</v>
      </c>
    </row>
    <row r="80" spans="1:5" x14ac:dyDescent="0.25">
      <c r="A80" t="s">
        <v>79</v>
      </c>
      <c r="E80" s="1">
        <v>-18000</v>
      </c>
    </row>
    <row r="81" spans="1:5" x14ac:dyDescent="0.25">
      <c r="A81" t="s">
        <v>80</v>
      </c>
      <c r="E81" s="1">
        <v>-113898</v>
      </c>
    </row>
    <row r="82" spans="1:5" x14ac:dyDescent="0.25">
      <c r="A82" t="s">
        <v>81</v>
      </c>
      <c r="E82" s="1">
        <v>-62890</v>
      </c>
    </row>
    <row r="83" spans="1:5" x14ac:dyDescent="0.25">
      <c r="A83" t="s">
        <v>82</v>
      </c>
      <c r="E83" s="1">
        <v>-561</v>
      </c>
    </row>
    <row r="84" spans="1:5" x14ac:dyDescent="0.25">
      <c r="A84" t="s">
        <v>83</v>
      </c>
      <c r="E84" s="1">
        <v>-1680</v>
      </c>
    </row>
    <row r="85" spans="1:5" x14ac:dyDescent="0.25">
      <c r="A85" t="s">
        <v>84</v>
      </c>
      <c r="E85" s="1">
        <v>-2400</v>
      </c>
    </row>
    <row r="86" spans="1:5" x14ac:dyDescent="0.25">
      <c r="A86" t="s">
        <v>85</v>
      </c>
      <c r="E86" s="1">
        <v>-104340</v>
      </c>
    </row>
    <row r="87" spans="1:5" x14ac:dyDescent="0.25">
      <c r="A87" t="s">
        <v>86</v>
      </c>
      <c r="E87" s="1">
        <v>-615112</v>
      </c>
    </row>
    <row r="88" spans="1:5" x14ac:dyDescent="0.25">
      <c r="A88" t="s">
        <v>87</v>
      </c>
      <c r="E88" s="1">
        <v>-108853</v>
      </c>
    </row>
    <row r="89" spans="1:5" x14ac:dyDescent="0.25">
      <c r="A89" t="s">
        <v>6</v>
      </c>
      <c r="E89" s="1">
        <v>-96617</v>
      </c>
    </row>
    <row r="90" spans="1:5" x14ac:dyDescent="0.25">
      <c r="A90" t="s">
        <v>13</v>
      </c>
      <c r="E90" s="1">
        <v>-10430</v>
      </c>
    </row>
    <row r="91" spans="1:5" x14ac:dyDescent="0.25">
      <c r="A91" t="s">
        <v>88</v>
      </c>
      <c r="E91" s="1">
        <v>-77747</v>
      </c>
    </row>
    <row r="92" spans="1:5" x14ac:dyDescent="0.25">
      <c r="A92" t="s">
        <v>14</v>
      </c>
      <c r="E92" s="1">
        <v>-7440</v>
      </c>
    </row>
    <row r="93" spans="1:5" x14ac:dyDescent="0.25">
      <c r="A93" t="s">
        <v>89</v>
      </c>
      <c r="E93" s="1">
        <v>-71796</v>
      </c>
    </row>
    <row r="94" spans="1:5" x14ac:dyDescent="0.25">
      <c r="A94" t="s">
        <v>15</v>
      </c>
      <c r="E94" s="1">
        <v>-13331</v>
      </c>
    </row>
    <row r="95" spans="1:5" x14ac:dyDescent="0.25">
      <c r="A95" t="s">
        <v>16</v>
      </c>
      <c r="E95" s="1">
        <v>-13331</v>
      </c>
    </row>
    <row r="96" spans="1:5" x14ac:dyDescent="0.25">
      <c r="A96" t="s">
        <v>17</v>
      </c>
      <c r="E96" s="1">
        <v>-13331</v>
      </c>
    </row>
    <row r="97" spans="1:5" x14ac:dyDescent="0.25">
      <c r="A97" t="s">
        <v>90</v>
      </c>
      <c r="E97" s="1">
        <v>-13331</v>
      </c>
    </row>
    <row r="98" spans="1:5" x14ac:dyDescent="0.25">
      <c r="A98" t="s">
        <v>91</v>
      </c>
      <c r="E98" s="1">
        <v>-2944</v>
      </c>
    </row>
    <row r="99" spans="1:5" x14ac:dyDescent="0.25">
      <c r="A99" t="s">
        <v>18</v>
      </c>
      <c r="E99" s="1">
        <v>-61871</v>
      </c>
    </row>
    <row r="100" spans="1:5" ht="18" customHeight="1" x14ac:dyDescent="0.25">
      <c r="A100" t="s">
        <v>92</v>
      </c>
      <c r="E100" s="2">
        <f>SUM(E58:E99)</f>
        <v>-4930278</v>
      </c>
    </row>
    <row r="101" spans="1:5" ht="18" customHeight="1" x14ac:dyDescent="0.25">
      <c r="A101" t="s">
        <v>93</v>
      </c>
      <c r="E101" s="2">
        <f>+E27+E55+E100</f>
        <v>-35375376</v>
      </c>
    </row>
    <row r="102" spans="1:5" ht="18" customHeight="1" x14ac:dyDescent="0.25">
      <c r="A102" t="s">
        <v>94</v>
      </c>
      <c r="E102" s="2">
        <f>+E13+E101</f>
        <v>3628968</v>
      </c>
    </row>
    <row r="103" spans="1:5" x14ac:dyDescent="0.25">
      <c r="A103" t="s">
        <v>27</v>
      </c>
    </row>
    <row r="104" spans="1:5" x14ac:dyDescent="0.25">
      <c r="A104" s="6" t="s">
        <v>103</v>
      </c>
    </row>
    <row r="105" spans="1:5" x14ac:dyDescent="0.25">
      <c r="A105" t="s">
        <v>19</v>
      </c>
      <c r="E105" s="1">
        <v>-3639543</v>
      </c>
    </row>
    <row r="106" spans="1:5" ht="18" customHeight="1" x14ac:dyDescent="0.25">
      <c r="A106" t="s">
        <v>95</v>
      </c>
      <c r="E106" s="2">
        <v>-3639543</v>
      </c>
    </row>
    <row r="107" spans="1:5" ht="18" customHeight="1" x14ac:dyDescent="0.25">
      <c r="A107" t="s">
        <v>96</v>
      </c>
      <c r="E107" s="2">
        <v>-3639543</v>
      </c>
    </row>
    <row r="108" spans="1:5" ht="18" customHeight="1" thickBot="1" x14ac:dyDescent="0.3">
      <c r="A108" t="s">
        <v>97</v>
      </c>
      <c r="E108" s="2">
        <f>+E102+E107</f>
        <v>-10575</v>
      </c>
    </row>
    <row r="109" spans="1:5" ht="18" customHeight="1" thickTop="1" thickBot="1" x14ac:dyDescent="0.3">
      <c r="A109" t="s">
        <v>20</v>
      </c>
      <c r="E109" s="3">
        <f>+E108-E105-E70</f>
        <v>4735283</v>
      </c>
    </row>
    <row r="110" spans="1:5" ht="15.75" thickTop="1" x14ac:dyDescent="0.25">
      <c r="A110" t="s">
        <v>27</v>
      </c>
    </row>
    <row r="111" spans="1:5" x14ac:dyDescent="0.25">
      <c r="A111" s="6"/>
      <c r="E111" s="5"/>
    </row>
    <row r="112" spans="1:5" x14ac:dyDescent="0.25">
      <c r="E112" s="5"/>
    </row>
    <row r="113" spans="5:6" x14ac:dyDescent="0.25">
      <c r="E113" s="5"/>
    </row>
    <row r="114" spans="5:6" x14ac:dyDescent="0.25">
      <c r="E114" s="5"/>
    </row>
    <row r="115" spans="5:6" x14ac:dyDescent="0.25">
      <c r="E115" s="5"/>
    </row>
    <row r="116" spans="5:6" ht="18" customHeight="1" x14ac:dyDescent="0.25">
      <c r="E116" s="5"/>
    </row>
    <row r="117" spans="5:6" x14ac:dyDescent="0.25">
      <c r="E117" s="5"/>
    </row>
    <row r="118" spans="5:6" x14ac:dyDescent="0.25">
      <c r="E118" s="5"/>
    </row>
    <row r="119" spans="5:6" x14ac:dyDescent="0.25">
      <c r="E119" s="5"/>
    </row>
    <row r="120" spans="5:6" ht="18" customHeight="1" x14ac:dyDescent="0.25">
      <c r="E120" s="5"/>
      <c r="F120" s="8"/>
    </row>
    <row r="121" spans="5:6" x14ac:dyDescent="0.25">
      <c r="E121" s="5"/>
    </row>
    <row r="122" spans="5:6" x14ac:dyDescent="0.25">
      <c r="E122" s="5"/>
    </row>
  </sheetData>
  <phoneticPr fontId="3" type="noConversion"/>
  <pageMargins left="1" right="1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Folsom</dc:creator>
  <cp:lastModifiedBy>Tony Farmer</cp:lastModifiedBy>
  <cp:lastPrinted>2025-02-05T16:07:00Z</cp:lastPrinted>
  <dcterms:created xsi:type="dcterms:W3CDTF">2025-01-31T15:14:58Z</dcterms:created>
  <dcterms:modified xsi:type="dcterms:W3CDTF">2025-02-05T16:07:26Z</dcterms:modified>
</cp:coreProperties>
</file>